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4895" windowHeight="7875" activeTab="1"/>
  </bookViews>
  <sheets>
    <sheet name="TSQT" sheetId="2" r:id="rId1"/>
    <sheet name="DCKTCD" sheetId="1" r:id="rId2"/>
  </sheets>
  <definedNames>
    <definedName name="_xlnm.Print_Titles" localSheetId="1">DCKTCD!$17:$19</definedName>
  </definedNames>
  <calcPr calcId="145621"/>
</workbook>
</file>

<file path=xl/calcChain.xml><?xml version="1.0" encoding="utf-8"?>
<calcChain xmlns="http://schemas.openxmlformats.org/spreadsheetml/2006/main"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G20" i="2" l="1"/>
  <c r="F20" i="2"/>
  <c r="E20" i="2"/>
  <c r="D20" i="2"/>
  <c r="V19" i="2"/>
  <c r="S19" i="2"/>
  <c r="R19" i="2"/>
  <c r="Q19" i="2"/>
  <c r="I19" i="2"/>
  <c r="I20" i="2" s="1"/>
  <c r="H19" i="2"/>
  <c r="H20" i="2" s="1"/>
  <c r="U19" i="2" l="1"/>
  <c r="J38" i="1"/>
  <c r="H38" i="1"/>
  <c r="K26" i="1"/>
  <c r="I26" i="1"/>
  <c r="K32" i="1"/>
  <c r="I32" i="1"/>
  <c r="K31" i="1"/>
  <c r="I31" i="1"/>
  <c r="K30" i="1"/>
  <c r="I30" i="1"/>
  <c r="K22" i="1"/>
  <c r="I22" i="1"/>
  <c r="K37" i="1"/>
  <c r="I37" i="1"/>
  <c r="K27" i="1"/>
  <c r="I27" i="1"/>
  <c r="K21" i="1"/>
  <c r="I21" i="1"/>
  <c r="K25" i="1"/>
  <c r="I25" i="1"/>
  <c r="K34" i="1"/>
  <c r="I34" i="1"/>
  <c r="K29" i="1"/>
  <c r="I29" i="1"/>
  <c r="K20" i="1"/>
  <c r="I20" i="1"/>
  <c r="K28" i="1"/>
  <c r="I28" i="1"/>
  <c r="K35" i="1"/>
  <c r="I35" i="1"/>
  <c r="K36" i="1"/>
  <c r="I36" i="1"/>
  <c r="K23" i="1"/>
  <c r="I23" i="1"/>
  <c r="K24" i="1"/>
  <c r="I24" i="1"/>
  <c r="K33" i="1"/>
  <c r="I33" i="1"/>
  <c r="K38" i="1" l="1"/>
  <c r="I38" i="1"/>
</calcChain>
</file>

<file path=xl/sharedStrings.xml><?xml version="1.0" encoding="utf-8"?>
<sst xmlns="http://schemas.openxmlformats.org/spreadsheetml/2006/main" count="194" uniqueCount="109">
  <si>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</si>
  <si>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</si>
  <si>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</si>
  <si>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</si>
  <si>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</si>
  <si>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</si>
  <si>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</si>
  <si>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</si>
  <si>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</si>
  <si>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</si>
  <si>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</si>
  <si>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</si>
  <si>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</si>
  <si>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</si>
  <si>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</si>
  <si>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</si>
  <si>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</si>
  <si>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</si>
  <si>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</si>
  <si>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</si>
  <si>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</si>
  <si>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</si>
  <si>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</si>
  <si>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</si>
  <si>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</si>
  <si>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</si>
  <si>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</si>
  <si>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Ghế tựa gỗ</t>
  </si>
  <si>
    <t>Bàn gỗ làm việc</t>
  </si>
  <si>
    <t>Theo sổ kế toán</t>
  </si>
  <si>
    <t>Nguyên giá</t>
  </si>
  <si>
    <t>Giá trị còn lại</t>
  </si>
  <si>
    <t>Quạt hút gió</t>
  </si>
  <si>
    <t>0010869</t>
  </si>
  <si>
    <t>QHQT</t>
  </si>
  <si>
    <t>Bàn vi tính melimin</t>
  </si>
  <si>
    <t xml:space="preserve">Bàn làm việc </t>
  </si>
  <si>
    <t>Tủ hồ sơ kính dày 0.7mm</t>
  </si>
  <si>
    <t>Tủ gỗ có kính</t>
  </si>
  <si>
    <t>Ghế đẩu</t>
  </si>
  <si>
    <t>Tủ đựng hồ sơ bằng sắt</t>
  </si>
  <si>
    <t>Điện thọai Panasonic</t>
  </si>
  <si>
    <t>HC5001853</t>
  </si>
  <si>
    <t>Tủ sắt HS 2 cánh</t>
  </si>
  <si>
    <t>HC5001962</t>
  </si>
  <si>
    <t>Bàn gỗ làm việc có kiếng</t>
  </si>
  <si>
    <t>HC5002024</t>
  </si>
  <si>
    <t>Quạt đứng lifan D-16RC.8</t>
  </si>
  <si>
    <t>QU04.5</t>
  </si>
  <si>
    <t>Điện thoai bàn Panasonic</t>
  </si>
  <si>
    <t>DT01</t>
  </si>
  <si>
    <t>BIÊN BẢNG KIỂM KÊ CÔNG  CỤ DỤNG CỤ (TÀI SẢN QUẢN TRỊ)</t>
  </si>
  <si>
    <t>Tổng:</t>
  </si>
  <si>
    <t>PHÒNG KHOA HỌC CÔNG NGHỆ VÀ QUAN HỆ QUỐC TẾ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</si>
  <si>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</si>
  <si>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</si>
  <si>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</si>
  <si>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</si>
  <si>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</si>
  <si>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</si>
  <si>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Nguyễn Ngọc Trang</t>
  </si>
  <si>
    <t>UBND THÀNH PHỐ HỒ CHÍ MINH</t>
  </si>
  <si>
    <t xml:space="preserve">Ông (bà): Lâm Viết Dũng </t>
  </si>
  <si>
    <t xml:space="preserve">Ông (bà): Nguyễn Kính       </t>
  </si>
  <si>
    <t xml:space="preserve">Ông (bà): Lê Xuân Thiện </t>
  </si>
  <si>
    <t xml:space="preserve">Ông (bà): Lê Quang Liêm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</si>
  <si>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</si>
  <si>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</si>
  <si>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</si>
  <si>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</si>
  <si>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</si>
  <si>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</si>
  <si>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</si>
  <si>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</si>
  <si>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</si>
  <si>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</si>
  <si>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</si>
  <si>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</si>
  <si>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</si>
  <si>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</si>
  <si>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</si>
  <si>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TBDCQL khác</t>
  </si>
  <si>
    <t>Đã kiểm kê TSQT, kết quả như sau:</t>
  </si>
  <si>
    <t xml:space="preserve">TRƯỜNG CAO ĐẲNG LÝ TỰ TRỌNG </t>
  </si>
  <si>
    <t>THÀNH PHỐ HỒ CHÍ MINH</t>
  </si>
  <si>
    <t>Thời điểm kiểm kê: 00 giờ 00 ngày 01 tháng 01 năm 2018</t>
  </si>
  <si>
    <t>Hội đồng kiểm kê gồm:</t>
  </si>
  <si>
    <t xml:space="preserve">Chức vụ: Hiệu Trưởng </t>
  </si>
  <si>
    <t>Đại diện: Chủ tịch Hội đồng kiểm kê</t>
  </si>
  <si>
    <t>Ông (bà): Đinh Văn Đệ</t>
  </si>
  <si>
    <t xml:space="preserve">Chức vụ: Phó  Hiệu Trưởng </t>
  </si>
  <si>
    <t>Đại diện: Phó Chủ tịch Hội đồng kiểm kê</t>
  </si>
  <si>
    <t>Chức vụ: TP. Thiết bị -Vật tư</t>
  </si>
  <si>
    <t>Đại diện: Ủy Viên Hội đồng kiểm kê</t>
  </si>
  <si>
    <t>Chức vụ: TP. Quản trị - Dịch vụ</t>
  </si>
  <si>
    <t>Chức vụ: TP. Kế hoạch - Tài Chính</t>
  </si>
  <si>
    <t>Chức vụ: Phó TP. TC - HC - TH</t>
  </si>
  <si>
    <t>Ngày 04 tháng 01 năm 2018</t>
  </si>
  <si>
    <t xml:space="preserve">                CÁC ỦY VIÊN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</si>
  <si>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</si>
  <si>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</si>
  <si>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</si>
  <si>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</si>
  <si>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Ông: Lê Xuân Thiện………………………………</t>
  </si>
  <si>
    <t>HIỆUTRƯỞNG</t>
  </si>
  <si>
    <t>BIÊN BẢN KIỂM KÊ TÀI SẢN QUẢN TRỊ NĂM 2018</t>
  </si>
  <si>
    <t>Bàn ghế tiếp khách 
(1 bàn + 10 ghế tựa gỗ)</t>
  </si>
  <si>
    <t>PHÒNG QUẢN LÝ KHOA HỌC VÀ HỢP TÁC QUỐC TẾ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</si>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</sst>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10" fillId="0" borderId="0" xfId="0" applyFont="1"/>
    <xf numFmtId="0" fontId="11" fillId="0" borderId="5" xfId="0" quotePrefix="1" applyFont="1" applyBorder="1" applyAlignment="1">
      <alignment horizontal="center" vertical="center"/>
    </xf>
    <xf numFmtId="3" fontId="14" fillId="2" borderId="5" xfId="0" applyNumberFormat="1" applyFont="1" applyFill="1" applyBorder="1" applyAlignment="1">
      <alignment vertical="center" wrapText="1"/>
    </xf>
    <xf numFmtId="3" fontId="14" fillId="0" borderId="5" xfId="0" applyNumberFormat="1" applyFont="1" applyBorder="1" applyAlignment="1">
      <alignment vertical="center"/>
    </xf>
    <xf numFmtId="0" fontId="5" fillId="0" borderId="5" xfId="0" applyFont="1" applyBorder="1"/>
    <xf numFmtId="0" fontId="11" fillId="0" borderId="0" xfId="0" quotePrefix="1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3" fontId="14" fillId="2" borderId="0" xfId="0" applyNumberFormat="1" applyFont="1" applyFill="1" applyBorder="1" applyAlignment="1">
      <alignment vertical="center" wrapText="1"/>
    </xf>
    <xf numFmtId="3" fontId="14" fillId="0" borderId="0" xfId="0" applyNumberFormat="1" applyFont="1" applyBorder="1" applyAlignment="1">
      <alignment vertical="center"/>
    </xf>
    <xf numFmtId="3" fontId="14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0" fontId="17" fillId="2" borderId="0" xfId="0" applyFont="1" applyFill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3" fontId="19" fillId="2" borderId="5" xfId="0" applyNumberFormat="1" applyFont="1" applyFill="1" applyBorder="1" applyAlignment="1">
      <alignment horizontal="right" vertical="center"/>
    </xf>
    <xf numFmtId="164" fontId="19" fillId="2" borderId="5" xfId="0" applyNumberFormat="1" applyFont="1" applyFill="1" applyBorder="1" applyAlignment="1">
      <alignment vertical="center" wrapText="1"/>
    </xf>
    <xf numFmtId="3" fontId="19" fillId="0" borderId="5" xfId="0" applyNumberFormat="1" applyFont="1" applyFill="1" applyBorder="1" applyAlignment="1">
      <alignment vertical="center" wrapText="1"/>
    </xf>
    <xf numFmtId="0" fontId="21" fillId="0" borderId="5" xfId="0" applyFont="1" applyFill="1" applyBorder="1"/>
    <xf numFmtId="0" fontId="20" fillId="0" borderId="5" xfId="0" applyFont="1" applyFill="1" applyBorder="1"/>
    <xf numFmtId="0" fontId="8" fillId="4" borderId="5" xfId="0" applyFont="1" applyFill="1" applyBorder="1"/>
    <xf numFmtId="165" fontId="20" fillId="2" borderId="5" xfId="2" applyNumberFormat="1" applyFont="1" applyFill="1" applyBorder="1" applyAlignment="1">
      <alignment horizontal="center" vertical="center" wrapText="1"/>
    </xf>
    <xf numFmtId="164" fontId="20" fillId="2" borderId="5" xfId="1" applyNumberFormat="1" applyFont="1" applyFill="1" applyBorder="1" applyAlignment="1">
      <alignment vertical="center" wrapText="1"/>
    </xf>
    <xf numFmtId="164" fontId="20" fillId="2" borderId="5" xfId="1" applyNumberFormat="1" applyFont="1" applyFill="1" applyBorder="1" applyAlignment="1">
      <alignment horizontal="right" vertical="center" wrapText="1"/>
    </xf>
    <xf numFmtId="0" fontId="20" fillId="2" borderId="0" xfId="0" applyFont="1" applyFill="1"/>
    <xf numFmtId="0" fontId="21" fillId="0" borderId="0" xfId="0" applyFont="1" applyFill="1"/>
    <xf numFmtId="0" fontId="13" fillId="3" borderId="5" xfId="0" applyFont="1" applyFill="1" applyBorder="1" applyAlignment="1">
      <alignment horizontal="center" vertical="center" wrapText="1"/>
    </xf>
    <xf numFmtId="3" fontId="14" fillId="2" borderId="5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/>
    <xf numFmtId="0" fontId="10" fillId="0" borderId="0" xfId="0" applyFont="1" applyBorder="1" applyAlignment="1">
      <alignment vertical="center"/>
    </xf>
    <xf numFmtId="0" fontId="1" fillId="0" borderId="5" xfId="0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2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5" xfId="0" applyNumberFormat="1" applyFont="1" applyFill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3" fillId="0" borderId="5" xfId="0" applyFont="1" applyFill="1" applyBorder="1" applyAlignment="1">
      <alignment horizontal="center" vertical="center"/>
    </xf>
    <xf numFmtId="3" fontId="22" fillId="0" borderId="5" xfId="0" applyNumberFormat="1" applyFont="1" applyFill="1" applyBorder="1" applyAlignment="1">
      <alignment vertical="center"/>
    </xf>
    <xf numFmtId="0" fontId="22" fillId="0" borderId="5" xfId="0" applyFont="1" applyFill="1" applyBorder="1" applyAlignment="1">
      <alignment vertical="center"/>
    </xf>
    <xf numFmtId="0" fontId="22" fillId="0" borderId="5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1" applyNumberFormat="1" applyFont="1" applyBorder="1" applyAlignment="1">
      <alignment vertical="center"/>
    </xf>
    <xf numFmtId="164" fontId="3" fillId="0" borderId="5" xfId="1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4" fontId="13" fillId="0" borderId="0" xfId="1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18" fillId="4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4" fillId="2" borderId="7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4" fontId="17" fillId="2" borderId="5" xfId="1" applyNumberFormat="1" applyFont="1" applyFill="1" applyBorder="1" applyAlignment="1">
      <alignment horizontal="center" vertical="center" wrapText="1"/>
    </xf>
    <xf numFmtId="164" fontId="17" fillId="2" borderId="1" xfId="1" applyNumberFormat="1" applyFont="1" applyFill="1" applyBorder="1" applyAlignment="1">
      <alignment horizontal="center" vertical="center" wrapText="1"/>
    </xf>
    <xf numFmtId="164" fontId="17" fillId="2" borderId="4" xfId="1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1</xdr:col>
      <xdr:colOff>1952625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76275" y="638175"/>
          <a:ext cx="1647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152400</xdr:colOff>
      <xdr:row>2</xdr:row>
      <xdr:rowOff>38100</xdr:rowOff>
    </xdr:from>
    <xdr:to>
      <xdr:col>8</xdr:col>
      <xdr:colOff>638175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629275" y="457200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2</xdr:row>
      <xdr:rowOff>9525</xdr:rowOff>
    </xdr:from>
    <xdr:to>
      <xdr:col>10</xdr:col>
      <xdr:colOff>894184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822108" y="437178"/>
          <a:ext cx="194368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942781</xdr:colOff>
      <xdr:row>3</xdr:row>
      <xdr:rowOff>9719</xdr:rowOff>
    </xdr:from>
    <xdr:to>
      <xdr:col>2</xdr:col>
      <xdr:colOff>612322</xdr:colOff>
      <xdr:row>3</xdr:row>
      <xdr:rowOff>9719</xdr:rowOff>
    </xdr:to>
    <xdr:cxnSp macro="">
      <xdr:nvCxnSpPr>
        <xdr:cNvPr id="6" name="Straight Connector 5"/>
        <xdr:cNvCxnSpPr/>
      </xdr:nvCxnSpPr>
      <xdr:spPr>
        <a:xfrm>
          <a:off x="1244082" y="651199"/>
          <a:ext cx="15356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opLeftCell="A16" workbookViewId="0">
      <selection activeCell="H23" sqref="H23:M23"/>
    </sheetView>
  </sheetViews>
  <sheetFormatPr defaultRowHeight="15" x14ac:dyDescent="0.25"/>
  <cols>
    <col min="1" max="1" width="5.5703125" style="7" customWidth="1"/>
    <col min="2" max="2" width="30.42578125" style="7" customWidth="1"/>
    <col min="3" max="3" width="9.7109375" style="7" customWidth="1"/>
    <col min="4" max="4" width="8.140625" style="7" customWidth="1"/>
    <col min="5" max="5" width="14.7109375" style="7" customWidth="1"/>
    <col min="6" max="6" width="13.5703125" style="7" customWidth="1"/>
    <col min="7" max="7" width="8.85546875" style="7" customWidth="1"/>
    <col min="8" max="8" width="12.5703125" style="7" customWidth="1"/>
    <col min="9" max="9" width="12.140625" style="7" customWidth="1"/>
    <col min="10" max="10" width="10" style="7" hidden="1" customWidth="1"/>
    <col min="11" max="11" width="8.140625" style="7" hidden="1" customWidth="1"/>
    <col min="12" max="12" width="8.5703125" style="7" hidden="1" customWidth="1"/>
    <col min="13" max="13" width="12.85546875" style="7" customWidth="1"/>
    <col min="14" max="16384" width="9.140625" style="7"/>
  </cols>
  <sheetData>
    <row r="1" spans="1:21" ht="16.5" x14ac:dyDescent="0.25">
      <c r="A1" s="97" t="s">
        <v>61</v>
      </c>
      <c r="B1" s="97"/>
      <c r="C1" s="97"/>
      <c r="D1" s="1"/>
      <c r="E1" s="1"/>
      <c r="F1" s="96" t="s">
        <v>0</v>
      </c>
      <c r="G1" s="96"/>
      <c r="H1" s="96"/>
      <c r="I1" s="96"/>
      <c r="J1" s="96"/>
      <c r="K1" s="96"/>
      <c r="L1" s="96"/>
      <c r="M1" s="96"/>
    </row>
    <row r="2" spans="1:21" ht="16.5" x14ac:dyDescent="0.25">
      <c r="A2" s="96" t="s">
        <v>83</v>
      </c>
      <c r="B2" s="96"/>
      <c r="C2" s="96"/>
      <c r="D2" s="1"/>
      <c r="E2" s="1"/>
      <c r="F2" s="96" t="s">
        <v>1</v>
      </c>
      <c r="G2" s="96"/>
      <c r="H2" s="96"/>
      <c r="I2" s="96"/>
      <c r="J2" s="96"/>
      <c r="K2" s="96"/>
      <c r="L2" s="96"/>
      <c r="M2" s="96"/>
    </row>
    <row r="3" spans="1:21" ht="16.5" x14ac:dyDescent="0.25">
      <c r="A3" s="96" t="s">
        <v>84</v>
      </c>
      <c r="B3" s="96"/>
      <c r="C3" s="96"/>
      <c r="D3" s="1"/>
      <c r="E3" s="1"/>
      <c r="F3" s="8"/>
      <c r="G3" s="8"/>
      <c r="H3" s="8"/>
      <c r="I3" s="8"/>
      <c r="J3" s="8"/>
      <c r="K3" s="8"/>
      <c r="L3" s="8"/>
    </row>
    <row r="4" spans="1:21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21" ht="16.5" x14ac:dyDescent="0.25">
      <c r="A5" s="96" t="s">
        <v>105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</row>
    <row r="6" spans="1:21" ht="16.5" x14ac:dyDescent="0.25">
      <c r="A6" s="96" t="s">
        <v>53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</row>
    <row r="7" spans="1:21" s="53" customFormat="1" ht="16.5" customHeight="1" x14ac:dyDescent="0.25">
      <c r="A7" s="94" t="s">
        <v>85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52"/>
      <c r="M7" s="52"/>
    </row>
    <row r="8" spans="1:21" s="53" customFormat="1" ht="16.5" x14ac:dyDescent="0.25">
      <c r="A8" s="95" t="s">
        <v>86</v>
      </c>
      <c r="B8" s="95"/>
      <c r="C8" s="52"/>
      <c r="D8" s="52"/>
      <c r="E8" s="52"/>
      <c r="F8" s="52"/>
      <c r="G8" s="49" t="s">
        <v>88</v>
      </c>
      <c r="H8" s="52"/>
      <c r="I8" s="52"/>
      <c r="J8" s="52"/>
      <c r="K8" s="52"/>
      <c r="L8" s="52"/>
      <c r="M8" s="52"/>
    </row>
    <row r="9" spans="1:21" s="53" customFormat="1" ht="15" customHeight="1" x14ac:dyDescent="0.25">
      <c r="A9" s="94" t="s">
        <v>54</v>
      </c>
      <c r="B9" s="94"/>
      <c r="C9" s="46" t="s">
        <v>87</v>
      </c>
      <c r="D9" s="54"/>
      <c r="E9" s="55"/>
      <c r="F9" s="46"/>
      <c r="G9" s="49" t="s">
        <v>91</v>
      </c>
      <c r="H9" s="46"/>
      <c r="I9" s="46"/>
      <c r="J9" s="54"/>
      <c r="K9" s="94"/>
      <c r="L9" s="94"/>
      <c r="M9" s="94"/>
    </row>
    <row r="10" spans="1:21" s="53" customFormat="1" ht="15.75" x14ac:dyDescent="0.25">
      <c r="A10" s="94" t="s">
        <v>89</v>
      </c>
      <c r="B10" s="94"/>
      <c r="C10" s="46" t="s">
        <v>90</v>
      </c>
      <c r="D10" s="54"/>
      <c r="E10" s="55"/>
      <c r="F10" s="46"/>
      <c r="G10" s="49" t="s">
        <v>93</v>
      </c>
      <c r="H10" s="46"/>
      <c r="I10" s="46"/>
      <c r="J10" s="54"/>
      <c r="K10" s="94"/>
      <c r="L10" s="94"/>
      <c r="M10" s="94"/>
    </row>
    <row r="11" spans="1:21" s="53" customFormat="1" ht="15.75" x14ac:dyDescent="0.25">
      <c r="A11" s="94" t="s">
        <v>62</v>
      </c>
      <c r="B11" s="94"/>
      <c r="C11" s="46" t="s">
        <v>92</v>
      </c>
      <c r="D11" s="54"/>
      <c r="E11" s="55"/>
      <c r="F11" s="46"/>
      <c r="G11" s="49" t="s">
        <v>93</v>
      </c>
      <c r="H11" s="46"/>
      <c r="I11" s="46"/>
      <c r="J11" s="54"/>
      <c r="K11" s="94"/>
      <c r="L11" s="94"/>
      <c r="M11" s="94"/>
    </row>
    <row r="12" spans="1:21" s="53" customFormat="1" ht="15.75" x14ac:dyDescent="0.25">
      <c r="A12" s="94" t="s">
        <v>65</v>
      </c>
      <c r="B12" s="94"/>
      <c r="C12" s="46" t="s">
        <v>94</v>
      </c>
      <c r="D12" s="54"/>
      <c r="E12" s="55"/>
      <c r="F12" s="46"/>
      <c r="G12" s="49" t="s">
        <v>93</v>
      </c>
      <c r="H12" s="46"/>
      <c r="I12" s="46"/>
      <c r="J12" s="54"/>
      <c r="K12" s="94"/>
      <c r="L12" s="94"/>
      <c r="M12" s="94"/>
    </row>
    <row r="13" spans="1:21" s="53" customFormat="1" ht="14.25" customHeight="1" x14ac:dyDescent="0.25">
      <c r="A13" s="94" t="s">
        <v>63</v>
      </c>
      <c r="B13" s="94"/>
      <c r="C13" s="46" t="s">
        <v>95</v>
      </c>
      <c r="D13" s="54"/>
      <c r="E13" s="55"/>
      <c r="F13" s="46"/>
      <c r="G13" s="49" t="s">
        <v>93</v>
      </c>
      <c r="H13" s="46"/>
      <c r="I13" s="46"/>
      <c r="J13" s="54"/>
      <c r="K13" s="94"/>
      <c r="L13" s="94"/>
      <c r="M13" s="94"/>
    </row>
    <row r="14" spans="1:21" s="53" customFormat="1" ht="15.75" customHeight="1" x14ac:dyDescent="0.25">
      <c r="A14" s="94" t="s">
        <v>64</v>
      </c>
      <c r="B14" s="94"/>
      <c r="C14" s="46" t="s">
        <v>96</v>
      </c>
      <c r="D14" s="54"/>
      <c r="E14" s="55"/>
      <c r="F14" s="46"/>
      <c r="G14" s="54"/>
      <c r="H14" s="94"/>
      <c r="I14" s="94"/>
      <c r="J14" s="54"/>
      <c r="K14" s="94"/>
      <c r="L14" s="94"/>
      <c r="M14" s="94"/>
    </row>
    <row r="15" spans="1:21" customFormat="1" ht="16.5" x14ac:dyDescent="0.25">
      <c r="A15" s="88" t="s">
        <v>82</v>
      </c>
      <c r="B15" s="88"/>
      <c r="C15" s="88"/>
      <c r="D15" s="42"/>
      <c r="E15" s="56"/>
      <c r="F15" s="56"/>
      <c r="G15" s="56"/>
      <c r="H15" s="42"/>
      <c r="I15" s="42"/>
      <c r="J15" s="42"/>
      <c r="K15" s="42"/>
    </row>
    <row r="16" spans="1:21" s="22" customFormat="1" ht="18.75" customHeight="1" x14ac:dyDescent="0.25">
      <c r="A16" s="92" t="s">
        <v>66</v>
      </c>
      <c r="B16" s="92" t="s">
        <v>67</v>
      </c>
      <c r="C16" s="92" t="s">
        <v>68</v>
      </c>
      <c r="D16" s="93" t="s">
        <v>29</v>
      </c>
      <c r="E16" s="93"/>
      <c r="F16" s="93"/>
      <c r="G16" s="93" t="s">
        <v>69</v>
      </c>
      <c r="H16" s="93"/>
      <c r="I16" s="93"/>
      <c r="J16" s="93" t="s">
        <v>70</v>
      </c>
      <c r="K16" s="93"/>
      <c r="L16" s="93"/>
      <c r="M16" s="93" t="s">
        <v>71</v>
      </c>
      <c r="N16" s="103" t="s">
        <v>72</v>
      </c>
      <c r="O16" s="93" t="s">
        <v>73</v>
      </c>
      <c r="P16" s="93" t="s">
        <v>74</v>
      </c>
      <c r="Q16" s="93" t="s">
        <v>75</v>
      </c>
      <c r="R16" s="100" t="s">
        <v>76</v>
      </c>
      <c r="S16" s="100" t="s">
        <v>77</v>
      </c>
      <c r="T16" s="100" t="s">
        <v>78</v>
      </c>
      <c r="U16" s="101" t="s">
        <v>79</v>
      </c>
    </row>
    <row r="17" spans="1:22" s="22" customFormat="1" ht="22.5" customHeight="1" x14ac:dyDescent="0.25">
      <c r="A17" s="92"/>
      <c r="B17" s="92"/>
      <c r="C17" s="92"/>
      <c r="D17" s="23" t="s">
        <v>12</v>
      </c>
      <c r="E17" s="23" t="s">
        <v>30</v>
      </c>
      <c r="F17" s="23" t="s">
        <v>31</v>
      </c>
      <c r="G17" s="23" t="s">
        <v>12</v>
      </c>
      <c r="H17" s="23" t="s">
        <v>30</v>
      </c>
      <c r="I17" s="23" t="s">
        <v>31</v>
      </c>
      <c r="J17" s="23" t="s">
        <v>80</v>
      </c>
      <c r="K17" s="23" t="s">
        <v>30</v>
      </c>
      <c r="L17" s="23" t="s">
        <v>31</v>
      </c>
      <c r="M17" s="93"/>
      <c r="N17" s="104"/>
      <c r="O17" s="93"/>
      <c r="P17" s="93"/>
      <c r="Q17" s="93"/>
      <c r="R17" s="100"/>
      <c r="S17" s="100"/>
      <c r="T17" s="100"/>
      <c r="U17" s="102"/>
    </row>
    <row r="18" spans="1:22" s="87" customFormat="1" ht="15" customHeight="1" x14ac:dyDescent="0.25">
      <c r="A18" s="84" t="s">
        <v>14</v>
      </c>
      <c r="B18" s="84" t="s">
        <v>15</v>
      </c>
      <c r="C18" s="84" t="s">
        <v>16</v>
      </c>
      <c r="D18" s="84">
        <v>1</v>
      </c>
      <c r="E18" s="84">
        <v>2</v>
      </c>
      <c r="F18" s="84">
        <v>3</v>
      </c>
      <c r="G18" s="84">
        <v>4</v>
      </c>
      <c r="H18" s="84">
        <v>5</v>
      </c>
      <c r="I18" s="84">
        <v>6</v>
      </c>
      <c r="J18" s="84"/>
      <c r="K18" s="84"/>
      <c r="L18" s="84"/>
      <c r="M18" s="84" t="s">
        <v>17</v>
      </c>
      <c r="N18" s="83"/>
      <c r="O18" s="84"/>
      <c r="P18" s="84"/>
      <c r="Q18" s="84"/>
      <c r="R18" s="85"/>
      <c r="S18" s="85"/>
      <c r="T18" s="85"/>
      <c r="U18" s="86"/>
    </row>
    <row r="19" spans="1:22" s="39" customFormat="1" ht="36" customHeight="1" x14ac:dyDescent="0.25">
      <c r="A19" s="24">
        <v>1</v>
      </c>
      <c r="B19" s="26" t="s">
        <v>106</v>
      </c>
      <c r="C19" s="27">
        <v>5001527</v>
      </c>
      <c r="D19" s="28">
        <v>1</v>
      </c>
      <c r="E19" s="29">
        <v>15000000</v>
      </c>
      <c r="F19" s="30">
        <v>0</v>
      </c>
      <c r="G19" s="28">
        <v>1</v>
      </c>
      <c r="H19" s="31">
        <f>E19</f>
        <v>15000000</v>
      </c>
      <c r="I19" s="30">
        <f>F19</f>
        <v>0</v>
      </c>
      <c r="J19" s="32"/>
      <c r="K19" s="32"/>
      <c r="L19" s="32"/>
      <c r="M19" s="33"/>
      <c r="N19" s="34" t="s">
        <v>81</v>
      </c>
      <c r="O19" s="28">
        <v>2007</v>
      </c>
      <c r="P19" s="28">
        <v>8</v>
      </c>
      <c r="Q19" s="35">
        <f>100%/P19</f>
        <v>0.125</v>
      </c>
      <c r="R19" s="36">
        <f>E19/P19</f>
        <v>1875000</v>
      </c>
      <c r="S19" s="25">
        <f>2017-O19-T19</f>
        <v>10</v>
      </c>
      <c r="T19" s="25"/>
      <c r="U19" s="37">
        <f>R19*S19</f>
        <v>18750000</v>
      </c>
      <c r="V19" s="38">
        <f>IF(F19&lt;0,0,F19)</f>
        <v>0</v>
      </c>
    </row>
    <row r="20" spans="1:22" ht="21.75" customHeight="1" x14ac:dyDescent="0.25">
      <c r="A20" s="11"/>
      <c r="B20" s="91"/>
      <c r="C20" s="91"/>
      <c r="D20" s="40">
        <f t="shared" ref="D20:I20" si="0">SUM(D19)</f>
        <v>1</v>
      </c>
      <c r="E20" s="41">
        <f t="shared" si="0"/>
        <v>15000000</v>
      </c>
      <c r="F20" s="12">
        <f t="shared" si="0"/>
        <v>0</v>
      </c>
      <c r="G20" s="40">
        <f t="shared" si="0"/>
        <v>1</v>
      </c>
      <c r="H20" s="41">
        <f t="shared" si="0"/>
        <v>15000000</v>
      </c>
      <c r="I20" s="41">
        <f t="shared" si="0"/>
        <v>0</v>
      </c>
      <c r="J20" s="12"/>
      <c r="K20" s="13"/>
      <c r="L20" s="14"/>
      <c r="M20" s="14"/>
    </row>
    <row r="21" spans="1:22" s="10" customFormat="1" x14ac:dyDescent="0.25">
      <c r="A21" s="15"/>
      <c r="B21" s="16"/>
      <c r="C21" s="16"/>
      <c r="D21" s="17"/>
      <c r="E21" s="16"/>
      <c r="F21" s="18"/>
      <c r="G21" s="19"/>
      <c r="H21" s="20"/>
      <c r="I21" s="16"/>
      <c r="J21" s="18"/>
      <c r="K21" s="19"/>
      <c r="L21" s="21"/>
    </row>
    <row r="22" spans="1:22" s="53" customFormat="1" ht="16.5" x14ac:dyDescent="0.25">
      <c r="A22" s="99" t="s">
        <v>104</v>
      </c>
      <c r="B22" s="99"/>
      <c r="C22" s="99"/>
      <c r="D22" s="57"/>
      <c r="E22" s="57"/>
      <c r="F22" s="57"/>
      <c r="G22" s="47"/>
      <c r="H22" s="89" t="s">
        <v>97</v>
      </c>
      <c r="I22" s="89"/>
      <c r="J22" s="89"/>
      <c r="K22" s="89"/>
      <c r="L22" s="89"/>
      <c r="M22" s="89"/>
    </row>
    <row r="23" spans="1:22" s="53" customFormat="1" ht="20.25" customHeight="1" x14ac:dyDescent="0.25">
      <c r="A23" s="89" t="s">
        <v>57</v>
      </c>
      <c r="B23" s="89"/>
      <c r="C23" s="89"/>
      <c r="D23" s="90" t="s">
        <v>58</v>
      </c>
      <c r="E23" s="90"/>
      <c r="F23" s="90"/>
      <c r="G23" s="90"/>
      <c r="H23" s="89" t="s">
        <v>108</v>
      </c>
      <c r="I23" s="89"/>
      <c r="J23" s="89"/>
      <c r="K23" s="89"/>
      <c r="L23" s="89"/>
      <c r="M23" s="89"/>
    </row>
    <row r="24" spans="1:22" s="53" customFormat="1" ht="32.25" customHeight="1" x14ac:dyDescent="0.25">
      <c r="D24" s="90" t="s">
        <v>99</v>
      </c>
      <c r="E24" s="90"/>
      <c r="F24" s="90"/>
      <c r="G24" s="90"/>
    </row>
    <row r="25" spans="1:22" s="53" customFormat="1" ht="32.25" customHeight="1" x14ac:dyDescent="0.25">
      <c r="D25" s="90" t="s">
        <v>100</v>
      </c>
      <c r="E25" s="90"/>
      <c r="F25" s="90"/>
      <c r="G25" s="90"/>
    </row>
    <row r="26" spans="1:22" s="53" customFormat="1" ht="32.25" customHeight="1" x14ac:dyDescent="0.25">
      <c r="D26" s="90" t="s">
        <v>101</v>
      </c>
      <c r="E26" s="90"/>
      <c r="F26" s="90"/>
      <c r="G26" s="90"/>
    </row>
    <row r="27" spans="1:22" s="53" customFormat="1" ht="32.25" customHeight="1" x14ac:dyDescent="0.25">
      <c r="D27" s="90" t="s">
        <v>102</v>
      </c>
      <c r="E27" s="90"/>
      <c r="F27" s="90"/>
      <c r="G27" s="90"/>
    </row>
    <row r="28" spans="1:22" s="53" customFormat="1" ht="32.25" customHeight="1" x14ac:dyDescent="0.25">
      <c r="A28" s="98" t="s">
        <v>59</v>
      </c>
      <c r="B28" s="98"/>
      <c r="C28" s="98"/>
      <c r="D28" s="90" t="s">
        <v>103</v>
      </c>
      <c r="E28" s="90"/>
      <c r="F28" s="90"/>
      <c r="G28" s="90"/>
      <c r="H28" s="98" t="s">
        <v>60</v>
      </c>
      <c r="I28" s="98"/>
      <c r="J28" s="98"/>
      <c r="K28" s="98"/>
      <c r="L28" s="98"/>
      <c r="M28" s="98"/>
    </row>
    <row r="29" spans="1:22" s="10" customFormat="1" x14ac:dyDescent="0.25"/>
    <row r="30" spans="1:22" s="10" customFormat="1" x14ac:dyDescent="0.25"/>
    <row r="31" spans="1:22" s="10" customFormat="1" x14ac:dyDescent="0.25"/>
    <row r="32" spans="1:22" s="10" customFormat="1" x14ac:dyDescent="0.25"/>
    <row r="33" s="10" customFormat="1" x14ac:dyDescent="0.25"/>
    <row r="34" s="10" customFormat="1" x14ac:dyDescent="0.25"/>
    <row r="35" s="10" customFormat="1" x14ac:dyDescent="0.25"/>
    <row r="36" s="10" customFormat="1" x14ac:dyDescent="0.25"/>
    <row r="37" s="10" customFormat="1" x14ac:dyDescent="0.25"/>
    <row r="38" s="10" customFormat="1" x14ac:dyDescent="0.25"/>
    <row r="39" s="10" customFormat="1" x14ac:dyDescent="0.25"/>
    <row r="40" s="10" customFormat="1" x14ac:dyDescent="0.25"/>
    <row r="41" s="10" customFormat="1" x14ac:dyDescent="0.25"/>
    <row r="42" s="10" customFormat="1" x14ac:dyDescent="0.25"/>
    <row r="43" s="10" customFormat="1" x14ac:dyDescent="0.25"/>
    <row r="44" s="10" customFormat="1" x14ac:dyDescent="0.25"/>
    <row r="45" s="10" customFormat="1" x14ac:dyDescent="0.25"/>
    <row r="46" s="10" customFormat="1" x14ac:dyDescent="0.25"/>
    <row r="47" s="10" customFormat="1" x14ac:dyDescent="0.25"/>
    <row r="48" s="10" customFormat="1" x14ac:dyDescent="0.25"/>
    <row r="49" s="10" customFormat="1" x14ac:dyDescent="0.25"/>
    <row r="50" s="10" customFormat="1" x14ac:dyDescent="0.25"/>
    <row r="51" s="10" customFormat="1" x14ac:dyDescent="0.25"/>
    <row r="52" s="10" customFormat="1" x14ac:dyDescent="0.25"/>
  </sheetData>
  <mergeCells count="51">
    <mergeCell ref="U16:U17"/>
    <mergeCell ref="M16:M17"/>
    <mergeCell ref="N16:N17"/>
    <mergeCell ref="O16:O17"/>
    <mergeCell ref="P16:P17"/>
    <mergeCell ref="Q16:Q17"/>
    <mergeCell ref="H28:M28"/>
    <mergeCell ref="J16:L16"/>
    <mergeCell ref="R16:R17"/>
    <mergeCell ref="S16:S17"/>
    <mergeCell ref="T16:T17"/>
    <mergeCell ref="G16:I16"/>
    <mergeCell ref="A28:C28"/>
    <mergeCell ref="A22:C22"/>
    <mergeCell ref="A23:C23"/>
    <mergeCell ref="D25:G25"/>
    <mergeCell ref="D26:G26"/>
    <mergeCell ref="D27:G27"/>
    <mergeCell ref="D28:G28"/>
    <mergeCell ref="A7:K7"/>
    <mergeCell ref="A8:B8"/>
    <mergeCell ref="A6:L6"/>
    <mergeCell ref="A1:C1"/>
    <mergeCell ref="A2:C2"/>
    <mergeCell ref="A5:L5"/>
    <mergeCell ref="A3:C3"/>
    <mergeCell ref="F1:M1"/>
    <mergeCell ref="F2:M2"/>
    <mergeCell ref="A9:B9"/>
    <mergeCell ref="K9:M9"/>
    <mergeCell ref="A10:B10"/>
    <mergeCell ref="K10:M10"/>
    <mergeCell ref="A11:B11"/>
    <mergeCell ref="K11:M11"/>
    <mergeCell ref="A12:B12"/>
    <mergeCell ref="K12:M12"/>
    <mergeCell ref="A13:B13"/>
    <mergeCell ref="K13:M13"/>
    <mergeCell ref="A14:B14"/>
    <mergeCell ref="H14:I14"/>
    <mergeCell ref="K14:M14"/>
    <mergeCell ref="A15:C15"/>
    <mergeCell ref="H22:M22"/>
    <mergeCell ref="D23:G23"/>
    <mergeCell ref="H23:M23"/>
    <mergeCell ref="D24:G24"/>
    <mergeCell ref="B20:C20"/>
    <mergeCell ref="A16:A17"/>
    <mergeCell ref="B16:B17"/>
    <mergeCell ref="C16:C17"/>
    <mergeCell ref="D16:F16"/>
  </mergeCells>
  <pageMargins left="1.5" right="0.45" top="0.5" bottom="0.5" header="0.3" footer="0.3"/>
  <pageSetup paperSize="9" scale="95" orientation="landscape" r:id="rId1"/>
  <headerFooter>
    <oddFooter xml:space="preserve">&amp;RTrang:   ................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34" zoomScale="98" zoomScaleNormal="98" workbookViewId="0">
      <selection activeCell="J41" sqref="J41:L41"/>
    </sheetView>
  </sheetViews>
  <sheetFormatPr defaultRowHeight="15" x14ac:dyDescent="0.25"/>
  <cols>
    <col min="1" max="1" width="4.5703125" style="53" customWidth="1"/>
    <col min="2" max="2" width="28" style="53" customWidth="1"/>
    <col min="3" max="3" width="12.28515625" style="53" customWidth="1"/>
    <col min="4" max="4" width="8.28515625" style="53" customWidth="1"/>
    <col min="5" max="5" width="0.42578125" style="53" hidden="1" customWidth="1"/>
    <col min="6" max="6" width="6.85546875" style="53" customWidth="1"/>
    <col min="7" max="7" width="12.5703125" style="53" customWidth="1"/>
    <col min="8" max="8" width="7.85546875" style="53" customWidth="1"/>
    <col min="9" max="9" width="13.85546875" style="53" customWidth="1"/>
    <col min="10" max="10" width="8.85546875" style="53" customWidth="1"/>
    <col min="11" max="11" width="14" style="53" customWidth="1"/>
    <col min="12" max="12" width="13.7109375" style="53" customWidth="1"/>
    <col min="13" max="16384" width="9.140625" style="53"/>
  </cols>
  <sheetData>
    <row r="1" spans="1:14" ht="16.5" x14ac:dyDescent="0.25">
      <c r="A1" s="111" t="s">
        <v>61</v>
      </c>
      <c r="B1" s="111"/>
      <c r="C1" s="111"/>
      <c r="D1" s="111"/>
      <c r="E1" s="111"/>
      <c r="F1" s="111"/>
      <c r="G1" s="69"/>
      <c r="H1" s="89" t="s">
        <v>0</v>
      </c>
      <c r="I1" s="89"/>
      <c r="J1" s="89"/>
      <c r="K1" s="89"/>
      <c r="L1" s="89"/>
    </row>
    <row r="2" spans="1:14" ht="16.5" x14ac:dyDescent="0.25">
      <c r="A2" s="89" t="s">
        <v>83</v>
      </c>
      <c r="B2" s="89"/>
      <c r="C2" s="89"/>
      <c r="D2" s="89"/>
      <c r="E2" s="89"/>
      <c r="F2" s="89"/>
      <c r="G2" s="69"/>
      <c r="H2" s="98" t="s">
        <v>1</v>
      </c>
      <c r="I2" s="98"/>
      <c r="J2" s="98"/>
      <c r="K2" s="98"/>
      <c r="L2" s="98"/>
    </row>
    <row r="3" spans="1:14" ht="16.5" x14ac:dyDescent="0.25">
      <c r="A3" s="89" t="s">
        <v>84</v>
      </c>
      <c r="B3" s="89"/>
      <c r="C3" s="89"/>
      <c r="D3" s="89"/>
      <c r="E3" s="89"/>
      <c r="F3" s="89"/>
      <c r="G3" s="69"/>
      <c r="H3" s="55"/>
      <c r="I3" s="55"/>
      <c r="J3" s="55"/>
      <c r="K3" s="55"/>
      <c r="L3" s="55"/>
    </row>
    <row r="4" spans="1:14" ht="24.7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4" s="82" customFormat="1" ht="24" customHeight="1" x14ac:dyDescent="0.25">
      <c r="A5" s="110" t="s">
        <v>51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</row>
    <row r="6" spans="1:14" s="82" customFormat="1" ht="24" customHeight="1" x14ac:dyDescent="0.25">
      <c r="A6" s="110" t="s">
        <v>107</v>
      </c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</row>
    <row r="7" spans="1:14" s="70" customFormat="1" ht="16.5" x14ac:dyDescent="0.25">
      <c r="A7" s="95" t="s">
        <v>85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4" s="44" customFormat="1" ht="16.5" x14ac:dyDescent="0.25">
      <c r="A8" s="95" t="s">
        <v>86</v>
      </c>
      <c r="B8" s="95"/>
      <c r="C8" s="43"/>
      <c r="D8" s="43"/>
      <c r="E8" s="43"/>
      <c r="F8" s="43"/>
      <c r="G8" s="43"/>
      <c r="H8" s="43"/>
      <c r="I8" s="43"/>
      <c r="J8" s="43"/>
      <c r="K8" s="43"/>
      <c r="L8" s="43"/>
      <c r="N8" s="43"/>
    </row>
    <row r="9" spans="1:14" s="44" customFormat="1" ht="15.75" x14ac:dyDescent="0.25">
      <c r="A9" s="94" t="s">
        <v>54</v>
      </c>
      <c r="B9" s="94"/>
      <c r="C9" s="45"/>
      <c r="D9" s="46" t="s">
        <v>87</v>
      </c>
      <c r="E9" s="47"/>
      <c r="F9" s="46"/>
      <c r="G9" s="46"/>
      <c r="H9" s="48"/>
      <c r="I9" s="49" t="s">
        <v>88</v>
      </c>
      <c r="J9" s="50"/>
      <c r="K9" s="50"/>
      <c r="L9" s="50"/>
    </row>
    <row r="10" spans="1:14" s="44" customFormat="1" ht="15.75" x14ac:dyDescent="0.25">
      <c r="A10" s="94" t="s">
        <v>89</v>
      </c>
      <c r="B10" s="94"/>
      <c r="C10" s="45"/>
      <c r="D10" s="46" t="s">
        <v>90</v>
      </c>
      <c r="E10" s="47"/>
      <c r="F10" s="46"/>
      <c r="G10" s="46"/>
      <c r="H10" s="48"/>
      <c r="I10" s="49" t="s">
        <v>91</v>
      </c>
      <c r="J10" s="50"/>
      <c r="K10" s="50"/>
      <c r="L10" s="50"/>
    </row>
    <row r="11" spans="1:14" s="44" customFormat="1" ht="15.75" x14ac:dyDescent="0.25">
      <c r="A11" s="94" t="s">
        <v>62</v>
      </c>
      <c r="B11" s="94"/>
      <c r="C11" s="45"/>
      <c r="D11" s="46" t="s">
        <v>92</v>
      </c>
      <c r="E11" s="47"/>
      <c r="F11" s="46"/>
      <c r="G11" s="46"/>
      <c r="H11" s="48"/>
      <c r="I11" s="49" t="s">
        <v>93</v>
      </c>
      <c r="J11" s="50"/>
      <c r="K11" s="50"/>
      <c r="L11" s="50"/>
    </row>
    <row r="12" spans="1:14" s="44" customFormat="1" ht="15.75" x14ac:dyDescent="0.25">
      <c r="A12" s="94" t="s">
        <v>65</v>
      </c>
      <c r="B12" s="94"/>
      <c r="C12" s="45"/>
      <c r="D12" s="46" t="s">
        <v>94</v>
      </c>
      <c r="E12" s="47"/>
      <c r="F12" s="46"/>
      <c r="G12" s="46"/>
      <c r="H12" s="48"/>
      <c r="I12" s="49" t="s">
        <v>93</v>
      </c>
      <c r="J12" s="50"/>
      <c r="K12" s="50"/>
      <c r="L12" s="50"/>
    </row>
    <row r="13" spans="1:14" s="44" customFormat="1" ht="15.75" x14ac:dyDescent="0.25">
      <c r="A13" s="94" t="s">
        <v>63</v>
      </c>
      <c r="B13" s="94"/>
      <c r="C13" s="45"/>
      <c r="D13" s="46" t="s">
        <v>95</v>
      </c>
      <c r="E13" s="46"/>
      <c r="F13" s="46"/>
      <c r="G13" s="46"/>
      <c r="H13" s="48"/>
      <c r="I13" s="49" t="s">
        <v>93</v>
      </c>
      <c r="J13" s="50"/>
      <c r="K13" s="50"/>
      <c r="L13" s="50"/>
    </row>
    <row r="14" spans="1:14" s="44" customFormat="1" ht="15.75" x14ac:dyDescent="0.25">
      <c r="A14" s="94" t="s">
        <v>64</v>
      </c>
      <c r="B14" s="94"/>
      <c r="C14" s="45"/>
      <c r="D14" s="46" t="s">
        <v>96</v>
      </c>
      <c r="E14" s="47"/>
      <c r="F14" s="46"/>
      <c r="G14" s="46"/>
      <c r="H14" s="48"/>
      <c r="I14" s="49" t="s">
        <v>93</v>
      </c>
      <c r="J14" s="50"/>
      <c r="K14" s="50"/>
      <c r="L14" s="50"/>
    </row>
    <row r="15" spans="1:14" s="70" customFormat="1" ht="16.5" customHeight="1" x14ac:dyDescent="0.25">
      <c r="A15" s="94" t="s">
        <v>55</v>
      </c>
      <c r="B15" s="94"/>
      <c r="C15" s="94"/>
      <c r="D15" s="94"/>
      <c r="E15" s="52"/>
      <c r="F15" s="52"/>
      <c r="G15" s="52"/>
      <c r="H15" s="52"/>
      <c r="I15" s="52"/>
      <c r="J15" s="52"/>
      <c r="K15" s="52"/>
      <c r="L15" s="52"/>
    </row>
    <row r="16" spans="1:14" ht="11.25" customHeight="1" x14ac:dyDescent="0.2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</row>
    <row r="17" spans="1:12" x14ac:dyDescent="0.25">
      <c r="A17" s="106" t="s">
        <v>2</v>
      </c>
      <c r="B17" s="106" t="s">
        <v>3</v>
      </c>
      <c r="C17" s="106" t="s">
        <v>4</v>
      </c>
      <c r="D17" s="108" t="s">
        <v>5</v>
      </c>
      <c r="E17" s="108" t="s">
        <v>6</v>
      </c>
      <c r="F17" s="119" t="s">
        <v>7</v>
      </c>
      <c r="G17" s="106" t="s">
        <v>8</v>
      </c>
      <c r="H17" s="112" t="s">
        <v>9</v>
      </c>
      <c r="I17" s="113"/>
      <c r="J17" s="112" t="s">
        <v>10</v>
      </c>
      <c r="K17" s="113"/>
      <c r="L17" s="117" t="s">
        <v>11</v>
      </c>
    </row>
    <row r="18" spans="1:12" ht="17.25" customHeight="1" x14ac:dyDescent="0.25">
      <c r="A18" s="107"/>
      <c r="B18" s="107"/>
      <c r="C18" s="107"/>
      <c r="D18" s="109"/>
      <c r="E18" s="109"/>
      <c r="F18" s="120"/>
      <c r="G18" s="107"/>
      <c r="H18" s="2" t="s">
        <v>12</v>
      </c>
      <c r="I18" s="3" t="s">
        <v>13</v>
      </c>
      <c r="J18" s="2" t="s">
        <v>12</v>
      </c>
      <c r="K18" s="3" t="s">
        <v>13</v>
      </c>
      <c r="L18" s="118"/>
    </row>
    <row r="19" spans="1:12" x14ac:dyDescent="0.25">
      <c r="A19" s="3" t="s">
        <v>14</v>
      </c>
      <c r="B19" s="3" t="s">
        <v>15</v>
      </c>
      <c r="C19" s="3" t="s">
        <v>16</v>
      </c>
      <c r="D19" s="3" t="s">
        <v>17</v>
      </c>
      <c r="E19" s="4"/>
      <c r="F19" s="3" t="s">
        <v>18</v>
      </c>
      <c r="G19" s="5" t="s">
        <v>19</v>
      </c>
      <c r="H19" s="5" t="s">
        <v>20</v>
      </c>
      <c r="I19" s="5" t="s">
        <v>21</v>
      </c>
      <c r="J19" s="5" t="s">
        <v>22</v>
      </c>
      <c r="K19" s="5" t="s">
        <v>23</v>
      </c>
      <c r="L19" s="6">
        <v>6</v>
      </c>
    </row>
    <row r="20" spans="1:12" ht="21" customHeight="1" x14ac:dyDescent="0.25">
      <c r="A20" s="58">
        <v>1</v>
      </c>
      <c r="B20" s="59" t="s">
        <v>28</v>
      </c>
      <c r="C20" s="60">
        <v>5001533</v>
      </c>
      <c r="D20" s="61">
        <v>2007</v>
      </c>
      <c r="E20" s="61" t="s">
        <v>34</v>
      </c>
      <c r="F20" s="61" t="s">
        <v>24</v>
      </c>
      <c r="G20" s="62">
        <v>1500000</v>
      </c>
      <c r="H20" s="61">
        <v>2</v>
      </c>
      <c r="I20" s="62">
        <f t="shared" ref="I20:I37" si="0">G20*H20</f>
        <v>3000000</v>
      </c>
      <c r="J20" s="61">
        <v>2</v>
      </c>
      <c r="K20" s="62">
        <f t="shared" ref="K20:K37" si="1">J20*G20</f>
        <v>3000000</v>
      </c>
      <c r="L20" s="61"/>
    </row>
    <row r="21" spans="1:12" ht="21" customHeight="1" x14ac:dyDescent="0.25">
      <c r="A21" s="58">
        <f>A20+1</f>
        <v>2</v>
      </c>
      <c r="B21" s="59" t="s">
        <v>28</v>
      </c>
      <c r="C21" s="60">
        <v>5001828</v>
      </c>
      <c r="D21" s="61">
        <v>2009</v>
      </c>
      <c r="E21" s="61" t="s">
        <v>34</v>
      </c>
      <c r="F21" s="61" t="s">
        <v>24</v>
      </c>
      <c r="G21" s="62">
        <v>2150000</v>
      </c>
      <c r="H21" s="61">
        <v>2</v>
      </c>
      <c r="I21" s="62">
        <f t="shared" si="0"/>
        <v>4300000</v>
      </c>
      <c r="J21" s="61">
        <v>2</v>
      </c>
      <c r="K21" s="62">
        <f t="shared" si="1"/>
        <v>4300000</v>
      </c>
      <c r="L21" s="61"/>
    </row>
    <row r="22" spans="1:12" ht="21" customHeight="1" x14ac:dyDescent="0.25">
      <c r="A22" s="58">
        <f t="shared" ref="A22:A37" si="2">A21+1</f>
        <v>3</v>
      </c>
      <c r="B22" s="63" t="s">
        <v>45</v>
      </c>
      <c r="C22" s="60" t="s">
        <v>46</v>
      </c>
      <c r="D22" s="60">
        <v>2010</v>
      </c>
      <c r="E22" s="60" t="s">
        <v>34</v>
      </c>
      <c r="F22" s="64" t="s">
        <v>24</v>
      </c>
      <c r="G22" s="65">
        <v>3500000</v>
      </c>
      <c r="H22" s="64">
        <v>1</v>
      </c>
      <c r="I22" s="62">
        <f t="shared" si="0"/>
        <v>3500000</v>
      </c>
      <c r="J22" s="64">
        <v>1</v>
      </c>
      <c r="K22" s="62">
        <f t="shared" si="1"/>
        <v>3500000</v>
      </c>
      <c r="L22" s="60"/>
    </row>
    <row r="23" spans="1:12" ht="21" customHeight="1" x14ac:dyDescent="0.25">
      <c r="A23" s="58">
        <f t="shared" si="2"/>
        <v>4</v>
      </c>
      <c r="B23" s="59" t="s">
        <v>36</v>
      </c>
      <c r="C23" s="60">
        <v>5001194</v>
      </c>
      <c r="D23" s="61">
        <v>2005</v>
      </c>
      <c r="E23" s="61" t="s">
        <v>34</v>
      </c>
      <c r="F23" s="61" t="s">
        <v>24</v>
      </c>
      <c r="G23" s="62">
        <v>1000000</v>
      </c>
      <c r="H23" s="61">
        <v>1</v>
      </c>
      <c r="I23" s="62">
        <f t="shared" si="0"/>
        <v>1000000</v>
      </c>
      <c r="J23" s="61">
        <v>1</v>
      </c>
      <c r="K23" s="62">
        <f t="shared" si="1"/>
        <v>1000000</v>
      </c>
      <c r="L23" s="61"/>
    </row>
    <row r="24" spans="1:12" ht="21" customHeight="1" x14ac:dyDescent="0.25">
      <c r="A24" s="58">
        <f t="shared" si="2"/>
        <v>5</v>
      </c>
      <c r="B24" s="59" t="s">
        <v>35</v>
      </c>
      <c r="C24" s="60">
        <v>5000639</v>
      </c>
      <c r="D24" s="61">
        <v>1999</v>
      </c>
      <c r="E24" s="61" t="s">
        <v>34</v>
      </c>
      <c r="F24" s="61" t="s">
        <v>24</v>
      </c>
      <c r="G24" s="62">
        <v>676500</v>
      </c>
      <c r="H24" s="61">
        <v>1</v>
      </c>
      <c r="I24" s="62">
        <f t="shared" si="0"/>
        <v>676500</v>
      </c>
      <c r="J24" s="61">
        <v>1</v>
      </c>
      <c r="K24" s="62">
        <f t="shared" si="1"/>
        <v>676500</v>
      </c>
      <c r="L24" s="61"/>
    </row>
    <row r="25" spans="1:12" ht="21" customHeight="1" x14ac:dyDescent="0.25">
      <c r="A25" s="58">
        <f t="shared" si="2"/>
        <v>6</v>
      </c>
      <c r="B25" s="59" t="s">
        <v>26</v>
      </c>
      <c r="C25" s="60">
        <v>5001590</v>
      </c>
      <c r="D25" s="61">
        <v>2007</v>
      </c>
      <c r="E25" s="61" t="s">
        <v>34</v>
      </c>
      <c r="F25" s="61" t="s">
        <v>24</v>
      </c>
      <c r="G25" s="62">
        <v>1760000</v>
      </c>
      <c r="H25" s="61">
        <v>1</v>
      </c>
      <c r="I25" s="62">
        <f t="shared" si="0"/>
        <v>1760000</v>
      </c>
      <c r="J25" s="61">
        <v>1</v>
      </c>
      <c r="K25" s="62">
        <f t="shared" si="1"/>
        <v>1760000</v>
      </c>
      <c r="L25" s="61"/>
    </row>
    <row r="26" spans="1:12" ht="21" customHeight="1" x14ac:dyDescent="0.25">
      <c r="A26" s="58">
        <f t="shared" si="2"/>
        <v>7</v>
      </c>
      <c r="B26" s="71" t="s">
        <v>49</v>
      </c>
      <c r="C26" s="72" t="s">
        <v>50</v>
      </c>
      <c r="D26" s="61">
        <v>2014</v>
      </c>
      <c r="E26" s="71"/>
      <c r="F26" s="60" t="s">
        <v>24</v>
      </c>
      <c r="G26" s="73">
        <v>720000</v>
      </c>
      <c r="H26" s="72">
        <v>1</v>
      </c>
      <c r="I26" s="71">
        <f t="shared" si="0"/>
        <v>720000</v>
      </c>
      <c r="J26" s="72">
        <v>1</v>
      </c>
      <c r="K26" s="71">
        <f t="shared" si="1"/>
        <v>720000</v>
      </c>
      <c r="L26" s="71"/>
    </row>
    <row r="27" spans="1:12" ht="21" customHeight="1" x14ac:dyDescent="0.25">
      <c r="A27" s="58">
        <f t="shared" si="2"/>
        <v>8</v>
      </c>
      <c r="B27" s="59" t="s">
        <v>41</v>
      </c>
      <c r="C27" s="60" t="s">
        <v>42</v>
      </c>
      <c r="D27" s="61">
        <v>2007</v>
      </c>
      <c r="E27" s="61" t="s">
        <v>34</v>
      </c>
      <c r="F27" s="61" t="s">
        <v>24</v>
      </c>
      <c r="G27" s="62">
        <v>500000</v>
      </c>
      <c r="H27" s="61">
        <v>1</v>
      </c>
      <c r="I27" s="62">
        <f t="shared" si="0"/>
        <v>500000</v>
      </c>
      <c r="J27" s="61">
        <v>1</v>
      </c>
      <c r="K27" s="62">
        <f t="shared" si="1"/>
        <v>500000</v>
      </c>
      <c r="L27" s="61"/>
    </row>
    <row r="28" spans="1:12" ht="21" customHeight="1" x14ac:dyDescent="0.25">
      <c r="A28" s="58">
        <f t="shared" si="2"/>
        <v>9</v>
      </c>
      <c r="B28" s="59" t="s">
        <v>39</v>
      </c>
      <c r="C28" s="60">
        <v>5001392</v>
      </c>
      <c r="D28" s="61">
        <v>2006</v>
      </c>
      <c r="E28" s="61" t="s">
        <v>34</v>
      </c>
      <c r="F28" s="61" t="s">
        <v>24</v>
      </c>
      <c r="G28" s="62">
        <v>105000</v>
      </c>
      <c r="H28" s="61">
        <v>5</v>
      </c>
      <c r="I28" s="62">
        <f t="shared" si="0"/>
        <v>525000</v>
      </c>
      <c r="J28" s="61">
        <v>5</v>
      </c>
      <c r="K28" s="62">
        <f t="shared" si="1"/>
        <v>525000</v>
      </c>
      <c r="L28" s="61"/>
    </row>
    <row r="29" spans="1:12" ht="21" customHeight="1" x14ac:dyDescent="0.25">
      <c r="A29" s="58">
        <f t="shared" si="2"/>
        <v>10</v>
      </c>
      <c r="B29" s="59" t="s">
        <v>27</v>
      </c>
      <c r="C29" s="60">
        <v>5001539</v>
      </c>
      <c r="D29" s="61">
        <v>2007</v>
      </c>
      <c r="E29" s="61" t="s">
        <v>34</v>
      </c>
      <c r="F29" s="61" t="s">
        <v>24</v>
      </c>
      <c r="G29" s="62">
        <v>700000</v>
      </c>
      <c r="H29" s="61">
        <v>3</v>
      </c>
      <c r="I29" s="62">
        <f t="shared" si="0"/>
        <v>2100000</v>
      </c>
      <c r="J29" s="61">
        <v>3</v>
      </c>
      <c r="K29" s="62">
        <f t="shared" si="1"/>
        <v>2100000</v>
      </c>
      <c r="L29" s="61"/>
    </row>
    <row r="30" spans="1:12" ht="21" customHeight="1" x14ac:dyDescent="0.25">
      <c r="A30" s="58">
        <f t="shared" si="2"/>
        <v>11</v>
      </c>
      <c r="B30" s="66" t="s">
        <v>27</v>
      </c>
      <c r="C30" s="60">
        <v>5001108</v>
      </c>
      <c r="D30" s="61">
        <v>2004</v>
      </c>
      <c r="E30" s="60" t="s">
        <v>34</v>
      </c>
      <c r="F30" s="60" t="s">
        <v>24</v>
      </c>
      <c r="G30" s="62">
        <v>399300</v>
      </c>
      <c r="H30" s="61">
        <v>1</v>
      </c>
      <c r="I30" s="62">
        <f t="shared" si="0"/>
        <v>399300</v>
      </c>
      <c r="J30" s="61">
        <v>1</v>
      </c>
      <c r="K30" s="62">
        <f t="shared" si="1"/>
        <v>399300</v>
      </c>
      <c r="L30" s="61"/>
    </row>
    <row r="31" spans="1:12" ht="21" customHeight="1" x14ac:dyDescent="0.25">
      <c r="A31" s="58">
        <f t="shared" si="2"/>
        <v>12</v>
      </c>
      <c r="B31" s="66" t="s">
        <v>25</v>
      </c>
      <c r="C31" s="60">
        <v>5000888</v>
      </c>
      <c r="D31" s="61">
        <v>2001</v>
      </c>
      <c r="E31" s="60" t="s">
        <v>34</v>
      </c>
      <c r="F31" s="60" t="s">
        <v>24</v>
      </c>
      <c r="G31" s="62">
        <v>350000</v>
      </c>
      <c r="H31" s="61">
        <v>5</v>
      </c>
      <c r="I31" s="62">
        <f t="shared" si="0"/>
        <v>1750000</v>
      </c>
      <c r="J31" s="61">
        <v>5</v>
      </c>
      <c r="K31" s="62">
        <f t="shared" si="1"/>
        <v>1750000</v>
      </c>
      <c r="L31" s="61"/>
    </row>
    <row r="32" spans="1:12" ht="21" customHeight="1" x14ac:dyDescent="0.25">
      <c r="A32" s="58">
        <f t="shared" si="2"/>
        <v>13</v>
      </c>
      <c r="B32" s="66" t="s">
        <v>47</v>
      </c>
      <c r="C32" s="60" t="s">
        <v>48</v>
      </c>
      <c r="D32" s="61">
        <v>2014</v>
      </c>
      <c r="E32" s="60" t="s">
        <v>34</v>
      </c>
      <c r="F32" s="60" t="s">
        <v>24</v>
      </c>
      <c r="G32" s="62">
        <v>1250000</v>
      </c>
      <c r="H32" s="61">
        <v>1</v>
      </c>
      <c r="I32" s="62">
        <f t="shared" si="0"/>
        <v>1250000</v>
      </c>
      <c r="J32" s="61">
        <v>1</v>
      </c>
      <c r="K32" s="62">
        <f t="shared" si="1"/>
        <v>1250000</v>
      </c>
      <c r="L32" s="61"/>
    </row>
    <row r="33" spans="1:14" ht="21" customHeight="1" x14ac:dyDescent="0.25">
      <c r="A33" s="58">
        <f t="shared" si="2"/>
        <v>14</v>
      </c>
      <c r="B33" s="59" t="s">
        <v>32</v>
      </c>
      <c r="C33" s="67" t="s">
        <v>33</v>
      </c>
      <c r="D33" s="61"/>
      <c r="E33" s="61" t="s">
        <v>34</v>
      </c>
      <c r="F33" s="61" t="s">
        <v>24</v>
      </c>
      <c r="G33" s="62">
        <v>160000</v>
      </c>
      <c r="H33" s="61">
        <v>1</v>
      </c>
      <c r="I33" s="62">
        <f t="shared" si="0"/>
        <v>160000</v>
      </c>
      <c r="J33" s="61">
        <v>1</v>
      </c>
      <c r="K33" s="62">
        <f t="shared" si="1"/>
        <v>160000</v>
      </c>
      <c r="L33" s="61"/>
    </row>
    <row r="34" spans="1:14" ht="21" customHeight="1" x14ac:dyDescent="0.25">
      <c r="A34" s="58">
        <f t="shared" si="2"/>
        <v>15</v>
      </c>
      <c r="B34" s="59" t="s">
        <v>40</v>
      </c>
      <c r="C34" s="60">
        <v>5001541</v>
      </c>
      <c r="D34" s="61">
        <v>2007</v>
      </c>
      <c r="E34" s="61" t="s">
        <v>34</v>
      </c>
      <c r="F34" s="61" t="s">
        <v>24</v>
      </c>
      <c r="G34" s="62">
        <v>3500000</v>
      </c>
      <c r="H34" s="61">
        <v>1</v>
      </c>
      <c r="I34" s="62">
        <f t="shared" si="0"/>
        <v>3500000</v>
      </c>
      <c r="J34" s="61">
        <v>1</v>
      </c>
      <c r="K34" s="62">
        <f t="shared" si="1"/>
        <v>3500000</v>
      </c>
      <c r="L34" s="61"/>
    </row>
    <row r="35" spans="1:14" ht="21" customHeight="1" x14ac:dyDescent="0.25">
      <c r="A35" s="58">
        <f t="shared" si="2"/>
        <v>16</v>
      </c>
      <c r="B35" s="59" t="s">
        <v>38</v>
      </c>
      <c r="C35" s="60">
        <v>5001352</v>
      </c>
      <c r="D35" s="61">
        <v>2006</v>
      </c>
      <c r="E35" s="61" t="s">
        <v>34</v>
      </c>
      <c r="F35" s="61" t="s">
        <v>24</v>
      </c>
      <c r="G35" s="62">
        <v>2495000</v>
      </c>
      <c r="H35" s="61">
        <v>1</v>
      </c>
      <c r="I35" s="62">
        <f t="shared" si="0"/>
        <v>2495000</v>
      </c>
      <c r="J35" s="61">
        <v>1</v>
      </c>
      <c r="K35" s="62">
        <f t="shared" si="1"/>
        <v>2495000</v>
      </c>
      <c r="L35" s="61"/>
    </row>
    <row r="36" spans="1:14" ht="21" customHeight="1" x14ac:dyDescent="0.25">
      <c r="A36" s="58">
        <f t="shared" si="2"/>
        <v>17</v>
      </c>
      <c r="B36" s="59" t="s">
        <v>37</v>
      </c>
      <c r="C36" s="60">
        <v>5001196</v>
      </c>
      <c r="D36" s="61">
        <v>2005</v>
      </c>
      <c r="E36" s="61" t="s">
        <v>34</v>
      </c>
      <c r="F36" s="61" t="s">
        <v>24</v>
      </c>
      <c r="G36" s="62">
        <v>3360000</v>
      </c>
      <c r="H36" s="61">
        <v>1</v>
      </c>
      <c r="I36" s="62">
        <f t="shared" si="0"/>
        <v>3360000</v>
      </c>
      <c r="J36" s="61">
        <v>1</v>
      </c>
      <c r="K36" s="62">
        <f t="shared" si="1"/>
        <v>3360000</v>
      </c>
      <c r="L36" s="61"/>
    </row>
    <row r="37" spans="1:14" ht="21" customHeight="1" x14ac:dyDescent="0.25">
      <c r="A37" s="58">
        <f t="shared" si="2"/>
        <v>18</v>
      </c>
      <c r="B37" s="66" t="s">
        <v>43</v>
      </c>
      <c r="C37" s="60" t="s">
        <v>44</v>
      </c>
      <c r="D37" s="60">
        <v>2010</v>
      </c>
      <c r="E37" s="64" t="s">
        <v>34</v>
      </c>
      <c r="F37" s="60" t="s">
        <v>24</v>
      </c>
      <c r="G37" s="65">
        <v>3100000</v>
      </c>
      <c r="H37" s="60">
        <v>1</v>
      </c>
      <c r="I37" s="62">
        <f t="shared" si="0"/>
        <v>3100000</v>
      </c>
      <c r="J37" s="60">
        <v>1</v>
      </c>
      <c r="K37" s="62">
        <f t="shared" si="1"/>
        <v>3100000</v>
      </c>
      <c r="L37" s="60"/>
    </row>
    <row r="38" spans="1:14" ht="21" customHeight="1" x14ac:dyDescent="0.25">
      <c r="A38" s="68"/>
      <c r="B38" s="114" t="s">
        <v>52</v>
      </c>
      <c r="C38" s="115"/>
      <c r="D38" s="115"/>
      <c r="E38" s="115"/>
      <c r="F38" s="116"/>
      <c r="G38" s="74"/>
      <c r="H38" s="75">
        <f>SUM(H20:H37)</f>
        <v>30</v>
      </c>
      <c r="I38" s="76">
        <f>SUM(I20:I37)</f>
        <v>34095800</v>
      </c>
      <c r="J38" s="75">
        <f>SUM(J20:J37)</f>
        <v>30</v>
      </c>
      <c r="K38" s="76">
        <f>SUM(K20:K37)</f>
        <v>34095800</v>
      </c>
      <c r="L38" s="77"/>
    </row>
    <row r="39" spans="1:14" x14ac:dyDescent="0.25">
      <c r="A39" s="9"/>
      <c r="B39" s="78"/>
      <c r="C39" s="78"/>
      <c r="D39" s="78"/>
      <c r="E39" s="78"/>
      <c r="F39" s="78"/>
      <c r="G39" s="79"/>
      <c r="H39" s="78"/>
      <c r="I39" s="80"/>
      <c r="J39" s="78"/>
      <c r="K39" s="80"/>
      <c r="L39" s="81"/>
    </row>
    <row r="40" spans="1:14" s="44" customFormat="1" ht="16.5" x14ac:dyDescent="0.25">
      <c r="A40" s="105" t="s">
        <v>56</v>
      </c>
      <c r="B40" s="105"/>
      <c r="C40" s="105"/>
      <c r="D40" s="51"/>
      <c r="E40" s="51"/>
      <c r="F40" s="51"/>
      <c r="G40" s="51"/>
      <c r="H40" s="51"/>
      <c r="J40" s="105" t="s">
        <v>97</v>
      </c>
      <c r="K40" s="105"/>
      <c r="L40" s="105"/>
    </row>
    <row r="41" spans="1:14" s="44" customFormat="1" ht="16.5" x14ac:dyDescent="0.25">
      <c r="A41" s="105" t="s">
        <v>57</v>
      </c>
      <c r="B41" s="105"/>
      <c r="C41" s="105"/>
      <c r="D41" s="90" t="s">
        <v>98</v>
      </c>
      <c r="E41" s="90"/>
      <c r="F41" s="90"/>
      <c r="G41" s="90"/>
      <c r="H41" s="90"/>
      <c r="I41" s="90"/>
      <c r="J41" s="105" t="s">
        <v>108</v>
      </c>
      <c r="K41" s="105"/>
      <c r="L41" s="105"/>
    </row>
    <row r="42" spans="1:14" s="44" customFormat="1" ht="27" customHeight="1" x14ac:dyDescent="0.25">
      <c r="A42" s="51"/>
      <c r="B42" s="51"/>
      <c r="C42" s="51"/>
      <c r="D42" s="90" t="s">
        <v>99</v>
      </c>
      <c r="E42" s="90"/>
      <c r="F42" s="90"/>
      <c r="G42" s="90"/>
      <c r="H42" s="90"/>
      <c r="I42" s="90"/>
      <c r="J42" s="51"/>
      <c r="K42" s="51"/>
      <c r="L42" s="51"/>
      <c r="N42" s="51"/>
    </row>
    <row r="43" spans="1:14" s="44" customFormat="1" ht="27" customHeight="1" x14ac:dyDescent="0.25">
      <c r="A43" s="51"/>
      <c r="B43" s="51"/>
      <c r="C43" s="51"/>
      <c r="D43" s="90" t="s">
        <v>100</v>
      </c>
      <c r="E43" s="90"/>
      <c r="F43" s="90"/>
      <c r="G43" s="90"/>
      <c r="H43" s="90"/>
      <c r="I43" s="90"/>
      <c r="J43" s="51"/>
      <c r="K43" s="51"/>
      <c r="L43" s="51"/>
      <c r="N43" s="51"/>
    </row>
    <row r="44" spans="1:14" s="44" customFormat="1" ht="27" customHeight="1" x14ac:dyDescent="0.25">
      <c r="A44" s="51"/>
      <c r="B44" s="51"/>
      <c r="C44" s="51"/>
      <c r="D44" s="90" t="s">
        <v>101</v>
      </c>
      <c r="E44" s="90"/>
      <c r="F44" s="90"/>
      <c r="G44" s="90"/>
      <c r="H44" s="90"/>
      <c r="I44" s="90"/>
      <c r="J44" s="51"/>
      <c r="K44" s="51"/>
      <c r="L44" s="51"/>
      <c r="N44" s="51"/>
    </row>
    <row r="45" spans="1:14" s="44" customFormat="1" ht="27" customHeight="1" x14ac:dyDescent="0.25">
      <c r="A45" s="51"/>
      <c r="B45" s="51"/>
      <c r="C45" s="51"/>
      <c r="D45" s="90" t="s">
        <v>102</v>
      </c>
      <c r="E45" s="90"/>
      <c r="F45" s="90"/>
      <c r="G45" s="90"/>
      <c r="H45" s="90"/>
      <c r="I45" s="90"/>
      <c r="J45" s="51"/>
      <c r="K45" s="51"/>
      <c r="L45" s="51"/>
      <c r="N45" s="51"/>
    </row>
    <row r="46" spans="1:14" s="44" customFormat="1" ht="27" customHeight="1" x14ac:dyDescent="0.25">
      <c r="A46" s="105" t="s">
        <v>59</v>
      </c>
      <c r="B46" s="105"/>
      <c r="C46" s="105"/>
      <c r="D46" s="90" t="s">
        <v>103</v>
      </c>
      <c r="E46" s="90"/>
      <c r="F46" s="90"/>
      <c r="G46" s="90"/>
      <c r="H46" s="90"/>
      <c r="I46" s="90"/>
      <c r="J46" s="105" t="s">
        <v>60</v>
      </c>
      <c r="K46" s="105"/>
      <c r="L46" s="105"/>
    </row>
    <row r="47" spans="1:14" s="70" customFormat="1" x14ac:dyDescent="0.25"/>
    <row r="48" spans="1:14" s="70" customFormat="1" x14ac:dyDescent="0.25"/>
    <row r="49" s="70" customFormat="1" x14ac:dyDescent="0.25"/>
    <row r="50" s="70" customFormat="1" x14ac:dyDescent="0.25"/>
    <row r="51" s="70" customFormat="1" x14ac:dyDescent="0.25"/>
    <row r="52" s="70" customFormat="1" x14ac:dyDescent="0.25"/>
    <row r="53" s="70" customFormat="1" x14ac:dyDescent="0.25"/>
  </sheetData>
  <sortState ref="A23:L40">
    <sortCondition ref="B23:B40"/>
  </sortState>
  <mergeCells count="39">
    <mergeCell ref="J41:L41"/>
    <mergeCell ref="D42:I42"/>
    <mergeCell ref="G17:G18"/>
    <mergeCell ref="H17:I17"/>
    <mergeCell ref="B38:F38"/>
    <mergeCell ref="A41:C41"/>
    <mergeCell ref="J40:L40"/>
    <mergeCell ref="D41:I41"/>
    <mergeCell ref="E17:E18"/>
    <mergeCell ref="J17:K17"/>
    <mergeCell ref="L17:L18"/>
    <mergeCell ref="F17:F18"/>
    <mergeCell ref="A6:L6"/>
    <mergeCell ref="A1:F1"/>
    <mergeCell ref="H1:L1"/>
    <mergeCell ref="A2:F2"/>
    <mergeCell ref="H2:L2"/>
    <mergeCell ref="A5:L5"/>
    <mergeCell ref="A3:F3"/>
    <mergeCell ref="A12:B12"/>
    <mergeCell ref="A13:B13"/>
    <mergeCell ref="A10:B10"/>
    <mergeCell ref="A11:B11"/>
    <mergeCell ref="A7:L7"/>
    <mergeCell ref="A8:B8"/>
    <mergeCell ref="A9:B9"/>
    <mergeCell ref="A14:B14"/>
    <mergeCell ref="A15:D15"/>
    <mergeCell ref="A40:C40"/>
    <mergeCell ref="A17:A18"/>
    <mergeCell ref="B17:B18"/>
    <mergeCell ref="C17:C18"/>
    <mergeCell ref="D17:D18"/>
    <mergeCell ref="J46:L46"/>
    <mergeCell ref="D43:I43"/>
    <mergeCell ref="D44:I44"/>
    <mergeCell ref="D45:I45"/>
    <mergeCell ref="A46:C46"/>
    <mergeCell ref="D46:I46"/>
  </mergeCells>
  <conditionalFormatting sqref="A20:L21 F37 D37 B22:L36 A22:A39 A17:K19">
    <cfRule type="cellIs" dxfId="1" priority="16" operator="equal">
      <formula>"Thanh lý"</formula>
    </cfRule>
  </conditionalFormatting>
  <conditionalFormatting sqref="A20:L21 F37 D37 B22:L36 A22:A39 A17:K19">
    <cfRule type="cellIs" dxfId="0" priority="15" operator="equal">
      <formula>"Thanh lý 2013"</formula>
    </cfRule>
  </conditionalFormatting>
  <pageMargins left="1.5" right="0.24" top="0.5" bottom="0.75" header="0.3" footer="0.3"/>
  <pageSetup paperSize="9" scale="95" orientation="landscape" r:id="rId1"/>
  <headerFooter>
    <oddFooter>&amp;CTrang &amp;P+0 &amp;RTrang: 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TSQT</vt:lpstr>
      <vt:lpstr>DCKTCD</vt:lpstr>
      <vt:lpstr>DCKTCD!Print_Titles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2018-03-15T07:20:44Z</cp:lastPrinted>
  <dcterms:created xsi:type="dcterms:W3CDTF">2014-09-06T02:10:41Z</dcterms:created>
  <dcterms:modified xsi:type="dcterms:W3CDTF">2018-03-15T07:25:21Z</dcterms:modified>
</cp:coreProperties>
</file>